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3655" windowHeight="1173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9" i="1"/>
  <c r="G31"/>
  <c r="I24"/>
  <c r="I18"/>
  <c r="I13"/>
  <c r="K28"/>
  <c r="K24"/>
  <c r="K18"/>
  <c r="K13"/>
  <c r="K9"/>
  <c r="G9"/>
  <c r="G13"/>
  <c r="G18"/>
  <c r="G24"/>
  <c r="I28"/>
  <c r="G28"/>
  <c r="K31" l="1"/>
</calcChain>
</file>

<file path=xl/sharedStrings.xml><?xml version="1.0" encoding="utf-8"?>
<sst xmlns="http://schemas.openxmlformats.org/spreadsheetml/2006/main" count="156" uniqueCount="90">
  <si>
    <t>Projet</t>
  </si>
  <si>
    <t>Pièce</t>
  </si>
  <si>
    <t>Remplissage</t>
  </si>
  <si>
    <t>Précision</t>
  </si>
  <si>
    <t>Temps impression</t>
  </si>
  <si>
    <t>Nb lignes</t>
  </si>
  <si>
    <t>Filament</t>
  </si>
  <si>
    <t>Mors</t>
  </si>
  <si>
    <t>0,1mm</t>
  </si>
  <si>
    <t>Nb couches</t>
  </si>
  <si>
    <t>Doigt</t>
  </si>
  <si>
    <t>NB</t>
  </si>
  <si>
    <t>PLA PREMIUM</t>
  </si>
  <si>
    <t>Matériau</t>
  </si>
  <si>
    <t>Lente 40mm/s</t>
  </si>
  <si>
    <t>Vitesse</t>
  </si>
  <si>
    <t>Moyenne 50mm/s</t>
  </si>
  <si>
    <t>Bielle d'accouplement</t>
  </si>
  <si>
    <t>Total</t>
  </si>
  <si>
    <t>1H 25m 39s</t>
  </si>
  <si>
    <t>1305 mm</t>
  </si>
  <si>
    <t>2630 mm</t>
  </si>
  <si>
    <t>449 mm</t>
  </si>
  <si>
    <t>Total Filament</t>
  </si>
  <si>
    <t>12m 27s</t>
  </si>
  <si>
    <t>42m 20s</t>
  </si>
  <si>
    <t>Bielle libre</t>
  </si>
  <si>
    <t>598 mm</t>
  </si>
  <si>
    <t>15m 35s</t>
  </si>
  <si>
    <t>Bielle motrice</t>
  </si>
  <si>
    <t>580 mm</t>
  </si>
  <si>
    <t>14m 12s</t>
  </si>
  <si>
    <t>Corps de pince</t>
  </si>
  <si>
    <t>3549 mm</t>
  </si>
  <si>
    <t>1H 30m 50s</t>
  </si>
  <si>
    <t>PINCE</t>
  </si>
  <si>
    <t>COUDE</t>
  </si>
  <si>
    <t>Graduations poignet</t>
  </si>
  <si>
    <t>1473 mm</t>
  </si>
  <si>
    <t>Support moteur poignet</t>
  </si>
  <si>
    <t>2008 mm</t>
  </si>
  <si>
    <t>POIGNET</t>
  </si>
  <si>
    <t>Support moteur Humérus</t>
  </si>
  <si>
    <t>RADIUS</t>
  </si>
  <si>
    <t>Accouplement RADIUS</t>
  </si>
  <si>
    <t>1335 mm</t>
  </si>
  <si>
    <t>35m 31s</t>
  </si>
  <si>
    <t>ÉPAULE</t>
  </si>
  <si>
    <t>3327mm</t>
  </si>
  <si>
    <t>1H 32m 30s</t>
  </si>
  <si>
    <t>Accouplement humérus</t>
  </si>
  <si>
    <t>Hanche</t>
  </si>
  <si>
    <t>Pointeur base</t>
  </si>
  <si>
    <t>3949mm</t>
  </si>
  <si>
    <t>1H 34m 44s</t>
  </si>
  <si>
    <t>STATIF</t>
  </si>
  <si>
    <t>Graduations semelle</t>
  </si>
  <si>
    <t>Equerre support</t>
  </si>
  <si>
    <t>Equerre longue</t>
  </si>
  <si>
    <t>0,3mm</t>
  </si>
  <si>
    <t>Équerres non indispensables</t>
  </si>
  <si>
    <t>38m 7s</t>
  </si>
  <si>
    <t>2H 9m 12s</t>
  </si>
  <si>
    <t>28m 58s</t>
  </si>
  <si>
    <t>2020mm</t>
  </si>
  <si>
    <t>2144mm</t>
  </si>
  <si>
    <t>27m 35s</t>
  </si>
  <si>
    <r>
      <t xml:space="preserve">Base semelle </t>
    </r>
    <r>
      <rPr>
        <b/>
        <i/>
        <sz val="11"/>
        <color rgb="FFFF0000"/>
        <rFont val="Calibri"/>
        <family val="2"/>
        <scheme val="minor"/>
      </rPr>
      <t>Conf Personnelle</t>
    </r>
  </si>
  <si>
    <t>2890 mm</t>
  </si>
  <si>
    <t>1H 13m 58s</t>
  </si>
  <si>
    <t>35m 40s</t>
  </si>
  <si>
    <t>578mm</t>
  </si>
  <si>
    <t>5205mm</t>
  </si>
  <si>
    <t>1H 53m 05s</t>
  </si>
  <si>
    <t>4008mm</t>
  </si>
  <si>
    <t>0,2mm</t>
  </si>
  <si>
    <t>3H 42m 05s</t>
  </si>
  <si>
    <t>2800 mm</t>
  </si>
  <si>
    <t>3H 54m39s</t>
  </si>
  <si>
    <t>19996mm</t>
  </si>
  <si>
    <t>Total pour la Pince :</t>
  </si>
  <si>
    <t>Total pour le Poignet :</t>
  </si>
  <si>
    <t>Total pour le Coude :</t>
  </si>
  <si>
    <t>Total pour l'Épaule :</t>
  </si>
  <si>
    <t>Total pour la Base Semelle :</t>
  </si>
  <si>
    <t>Total pour le bras manipulateur complet :</t>
  </si>
  <si>
    <t>Attention : Saisir le total horaire en manuel car non calculé automatiquement</t>
  </si>
  <si>
    <t>Humérus</t>
  </si>
  <si>
    <t>1H30m 28s</t>
  </si>
  <si>
    <t>26H01min 18s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</si>
</sst>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F"/>
        <bgColor indexed="64"/>
      </patternFill>
    </fill>
    <fill>
      <patternFill patternType="solid">
        <fgColor rgb="FFFFCD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8FF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C9F1FF"/>
        <bgColor indexed="64"/>
      </patternFill>
    </fill>
    <fill>
      <patternFill patternType="solid">
        <fgColor rgb="FFD4FCD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6" borderId="0" applyNumberFormat="0" applyBorder="0" applyAlignment="0" applyProtection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0" xfId="0" applyFill="1"/>
    <xf numFmtId="0" fontId="0" fillId="2" borderId="10" xfId="0" applyFill="1" applyBorder="1" applyAlignment="1">
      <alignment horizontal="center" vertical="center"/>
    </xf>
    <xf numFmtId="0" fontId="0" fillId="5" borderId="6" xfId="0" applyFill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8" borderId="10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7" borderId="10" xfId="0" applyNumberFormat="1" applyFill="1" applyBorder="1" applyAlignment="1">
      <alignment horizontal="center" vertical="center"/>
    </xf>
    <xf numFmtId="0" fontId="0" fillId="4" borderId="0" xfId="0" applyFill="1"/>
    <xf numFmtId="0" fontId="0" fillId="4" borderId="15" xfId="0" applyFill="1" applyBorder="1"/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/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8" borderId="7" xfId="1" applyFont="1" applyFill="1" applyBorder="1" applyAlignment="1">
      <alignment horizontal="center" vertical="center"/>
    </xf>
    <xf numFmtId="0" fontId="6" fillId="8" borderId="8" xfId="1" applyFill="1" applyBorder="1" applyAlignment="1">
      <alignment horizontal="center" vertical="center"/>
    </xf>
    <xf numFmtId="0" fontId="6" fillId="8" borderId="9" xfId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6" borderId="7" xfId="1" applyFont="1" applyBorder="1" applyAlignment="1">
      <alignment horizontal="center"/>
    </xf>
    <xf numFmtId="0" fontId="6" fillId="6" borderId="8" xfId="1" applyBorder="1" applyAlignment="1">
      <alignment horizontal="center"/>
    </xf>
    <xf numFmtId="0" fontId="6" fillId="6" borderId="9" xfId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</cellXfs>
  <cellStyles count="2">
    <cellStyle name="20 % - Accent6" xfId="1" builtinId="50"/>
    <cellStyle name="Normal" xfId="0" builtinId="0"/>
  </cellStyles>
  <dxfs count="0"/>
  <tableStyles count="0" defaultTableStyle="TableStyleMedium9" defaultPivotStyle="PivotStyleLight16"/>
  <colors>
    <mruColors>
      <color rgb="FFC9F1FF"/>
      <color rgb="FFD4FCD6"/>
      <color rgb="FFE5F8FF"/>
      <color rgb="FFFFFF9F"/>
      <color rgb="FF0066FF"/>
      <color rgb="FFFFCD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selection activeCell="O36" sqref="O36"/>
    </sheetView>
  </sheetViews>
  <sheetFormatPr baseColWidth="10" defaultRowHeight="15"/>
  <cols>
    <col min="1" max="1" width="3.7109375" customWidth="1"/>
    <col min="2" max="2" width="10.7109375" customWidth="1"/>
    <col min="3" max="3" width="30.7109375" customWidth="1"/>
    <col min="4" max="5" width="15.7109375" customWidth="1"/>
    <col min="8" max="9" width="20.7109375" customWidth="1"/>
    <col min="10" max="11" width="15.7109375" customWidth="1"/>
    <col min="12" max="12" width="6.7109375" customWidth="1"/>
    <col min="13" max="13" width="15.7109375" customWidth="1"/>
    <col min="14" max="14" width="16.7109375" customWidth="1"/>
    <col min="15" max="15" width="20.7109375" customWidth="1"/>
  </cols>
  <sheetData>
    <row r="1" spans="1:15" ht="20.100000000000001" customHeight="1">
      <c r="A1" s="28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28"/>
    </row>
    <row r="2" spans="1:15" ht="20.100000000000001" customHeight="1">
      <c r="A2" s="28"/>
      <c r="B2" s="1" t="s">
        <v>0</v>
      </c>
      <c r="C2" s="1" t="s">
        <v>1</v>
      </c>
      <c r="D2" s="1" t="s">
        <v>13</v>
      </c>
      <c r="E2" s="1" t="s">
        <v>2</v>
      </c>
      <c r="F2" s="1" t="s">
        <v>3</v>
      </c>
      <c r="G2" s="7" t="s">
        <v>6</v>
      </c>
      <c r="H2" s="6" t="s">
        <v>15</v>
      </c>
      <c r="I2" s="9" t="s">
        <v>4</v>
      </c>
      <c r="J2" s="1" t="s">
        <v>9</v>
      </c>
      <c r="K2" s="4" t="s">
        <v>5</v>
      </c>
      <c r="L2" s="4" t="s">
        <v>11</v>
      </c>
      <c r="M2" s="9" t="s">
        <v>18</v>
      </c>
      <c r="N2" s="7" t="s">
        <v>23</v>
      </c>
      <c r="O2" s="28"/>
    </row>
    <row r="3" spans="1:15">
      <c r="A3" s="28"/>
      <c r="B3" s="20" t="s">
        <v>35</v>
      </c>
      <c r="C3" s="5" t="s">
        <v>7</v>
      </c>
      <c r="D3" s="2" t="s">
        <v>12</v>
      </c>
      <c r="E3" s="11">
        <v>0.3</v>
      </c>
      <c r="F3" s="2" t="s">
        <v>8</v>
      </c>
      <c r="G3" s="8" t="s">
        <v>20</v>
      </c>
      <c r="H3" s="2" t="s">
        <v>14</v>
      </c>
      <c r="I3" s="10" t="s">
        <v>25</v>
      </c>
      <c r="J3" s="2">
        <v>85</v>
      </c>
      <c r="K3" s="2">
        <v>48491</v>
      </c>
      <c r="L3" s="2">
        <v>2</v>
      </c>
      <c r="M3" s="21">
        <v>5.8796296296296298E-2</v>
      </c>
      <c r="N3" s="8">
        <v>2610</v>
      </c>
      <c r="O3" s="28"/>
    </row>
    <row r="4" spans="1:15">
      <c r="A4" s="28"/>
      <c r="B4" s="20" t="s">
        <v>35</v>
      </c>
      <c r="C4" s="5" t="s">
        <v>10</v>
      </c>
      <c r="D4" s="2" t="s">
        <v>12</v>
      </c>
      <c r="E4" s="11">
        <v>0.3</v>
      </c>
      <c r="F4" s="2" t="s">
        <v>8</v>
      </c>
      <c r="G4" s="8" t="s">
        <v>21</v>
      </c>
      <c r="H4" s="2" t="s">
        <v>14</v>
      </c>
      <c r="I4" s="10" t="s">
        <v>19</v>
      </c>
      <c r="J4" s="2">
        <v>223</v>
      </c>
      <c r="K4" s="2">
        <v>66624</v>
      </c>
      <c r="L4" s="2">
        <v>2</v>
      </c>
      <c r="M4" s="21">
        <v>0.11895833333333333</v>
      </c>
      <c r="N4" s="8">
        <v>5260</v>
      </c>
      <c r="O4" s="28"/>
    </row>
    <row r="5" spans="1:15">
      <c r="A5" s="28"/>
      <c r="B5" s="20" t="s">
        <v>35</v>
      </c>
      <c r="C5" s="5" t="s">
        <v>17</v>
      </c>
      <c r="D5" s="2" t="s">
        <v>12</v>
      </c>
      <c r="E5" s="11">
        <v>0.3</v>
      </c>
      <c r="F5" s="2" t="s">
        <v>8</v>
      </c>
      <c r="G5" s="8" t="s">
        <v>22</v>
      </c>
      <c r="H5" s="2" t="s">
        <v>16</v>
      </c>
      <c r="I5" s="10" t="s">
        <v>24</v>
      </c>
      <c r="J5" s="2">
        <v>38</v>
      </c>
      <c r="K5" s="2">
        <v>14103</v>
      </c>
      <c r="L5" s="2">
        <v>2</v>
      </c>
      <c r="M5" s="21">
        <v>1.7291666666666667E-2</v>
      </c>
      <c r="N5" s="8">
        <v>898</v>
      </c>
      <c r="O5" s="28"/>
    </row>
    <row r="6" spans="1:15">
      <c r="A6" s="28"/>
      <c r="B6" s="20" t="s">
        <v>35</v>
      </c>
      <c r="C6" s="5" t="s">
        <v>26</v>
      </c>
      <c r="D6" s="2" t="s">
        <v>12</v>
      </c>
      <c r="E6" s="11">
        <v>0.3</v>
      </c>
      <c r="F6" s="2" t="s">
        <v>8</v>
      </c>
      <c r="G6" s="8" t="s">
        <v>27</v>
      </c>
      <c r="H6" s="2" t="s">
        <v>16</v>
      </c>
      <c r="I6" s="10" t="s">
        <v>28</v>
      </c>
      <c r="J6" s="2">
        <v>41</v>
      </c>
      <c r="K6" s="2">
        <v>40028</v>
      </c>
      <c r="L6" s="2">
        <v>1</v>
      </c>
      <c r="M6" s="21">
        <v>1.082175925925926E-2</v>
      </c>
      <c r="N6" s="8">
        <v>598</v>
      </c>
      <c r="O6" s="28"/>
    </row>
    <row r="7" spans="1:15">
      <c r="A7" s="28"/>
      <c r="B7" s="20" t="s">
        <v>35</v>
      </c>
      <c r="C7" s="5" t="s">
        <v>29</v>
      </c>
      <c r="D7" s="2" t="s">
        <v>12</v>
      </c>
      <c r="E7" s="11">
        <v>0.3</v>
      </c>
      <c r="F7" s="2" t="s">
        <v>8</v>
      </c>
      <c r="G7" s="8" t="s">
        <v>30</v>
      </c>
      <c r="H7" s="2" t="s">
        <v>16</v>
      </c>
      <c r="I7" s="10" t="s">
        <v>31</v>
      </c>
      <c r="J7" s="2">
        <v>38</v>
      </c>
      <c r="K7" s="2">
        <v>44064</v>
      </c>
      <c r="L7" s="2">
        <v>1</v>
      </c>
      <c r="M7" s="21">
        <v>9.8611111111111104E-3</v>
      </c>
      <c r="N7" s="8">
        <v>580</v>
      </c>
      <c r="O7" s="28"/>
    </row>
    <row r="8" spans="1:15" ht="15.75" thickBot="1">
      <c r="A8" s="28"/>
      <c r="B8" s="20" t="s">
        <v>35</v>
      </c>
      <c r="C8" s="5" t="s">
        <v>32</v>
      </c>
      <c r="D8" s="2" t="s">
        <v>12</v>
      </c>
      <c r="E8" s="11">
        <v>0.3</v>
      </c>
      <c r="F8" s="2" t="s">
        <v>8</v>
      </c>
      <c r="G8" s="8" t="s">
        <v>33</v>
      </c>
      <c r="H8" s="2" t="s">
        <v>16</v>
      </c>
      <c r="I8" s="10" t="s">
        <v>34</v>
      </c>
      <c r="J8" s="2">
        <v>198</v>
      </c>
      <c r="K8" s="13">
        <v>91158</v>
      </c>
      <c r="L8" s="2">
        <v>1</v>
      </c>
      <c r="M8" s="21">
        <v>6.3078703703703706E-2</v>
      </c>
      <c r="N8" s="8">
        <v>3549</v>
      </c>
      <c r="O8" s="28"/>
    </row>
    <row r="9" spans="1:15" ht="15.75" thickBot="1">
      <c r="A9" s="28"/>
      <c r="B9" s="44"/>
      <c r="C9" s="45"/>
      <c r="D9" s="56" t="s">
        <v>80</v>
      </c>
      <c r="E9" s="57"/>
      <c r="F9" s="58"/>
      <c r="G9" s="23">
        <f>N3+N4+N5+N6+N7+N8</f>
        <v>13495</v>
      </c>
      <c r="H9" s="24"/>
      <c r="I9" s="25">
        <f>M3+M4+M5+M6+M7+M8</f>
        <v>0.27880787037037036</v>
      </c>
      <c r="J9" s="24"/>
      <c r="K9" s="26">
        <f>K3+K4+K5+K6+K7+K8</f>
        <v>304468</v>
      </c>
      <c r="L9" s="47"/>
      <c r="M9" s="48"/>
      <c r="N9" s="49"/>
      <c r="O9" s="28"/>
    </row>
    <row r="10" spans="1:15" ht="9.9499999999999993" customHeight="1">
      <c r="A10" s="28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2"/>
      <c r="O10" s="28"/>
    </row>
    <row r="11" spans="1:15">
      <c r="A11" s="28"/>
      <c r="B11" s="20" t="s">
        <v>41</v>
      </c>
      <c r="C11" s="5" t="s">
        <v>37</v>
      </c>
      <c r="D11" s="2" t="s">
        <v>12</v>
      </c>
      <c r="E11" s="3">
        <v>0.2</v>
      </c>
      <c r="F11" s="2" t="s">
        <v>8</v>
      </c>
      <c r="G11" s="8" t="s">
        <v>38</v>
      </c>
      <c r="H11" s="2" t="s">
        <v>16</v>
      </c>
      <c r="I11" s="10" t="s">
        <v>61</v>
      </c>
      <c r="J11" s="2">
        <v>31</v>
      </c>
      <c r="K11" s="2">
        <v>28596</v>
      </c>
      <c r="L11" s="2">
        <v>1</v>
      </c>
      <c r="M11" s="21">
        <v>2.6469907407407411E-2</v>
      </c>
      <c r="N11" s="8">
        <v>1473</v>
      </c>
      <c r="O11" s="28"/>
    </row>
    <row r="12" spans="1:15" ht="15.75" thickBot="1">
      <c r="A12" s="28"/>
      <c r="B12" s="20" t="s">
        <v>41</v>
      </c>
      <c r="C12" s="5" t="s">
        <v>39</v>
      </c>
      <c r="D12" s="2" t="s">
        <v>12</v>
      </c>
      <c r="E12" s="3">
        <v>0.2</v>
      </c>
      <c r="F12" s="2" t="s">
        <v>8</v>
      </c>
      <c r="G12" s="8" t="s">
        <v>40</v>
      </c>
      <c r="H12" s="2" t="s">
        <v>16</v>
      </c>
      <c r="I12" s="10" t="s">
        <v>62</v>
      </c>
      <c r="J12" s="2">
        <v>570</v>
      </c>
      <c r="K12" s="13">
        <v>60193</v>
      </c>
      <c r="L12" s="2">
        <v>1</v>
      </c>
      <c r="M12" s="21">
        <v>8.9722222222222217E-2</v>
      </c>
      <c r="N12" s="8">
        <v>2008</v>
      </c>
      <c r="O12" s="28"/>
    </row>
    <row r="13" spans="1:15" ht="15.75" thickBot="1">
      <c r="A13" s="28"/>
      <c r="B13" s="44"/>
      <c r="C13" s="45"/>
      <c r="D13" s="56" t="s">
        <v>81</v>
      </c>
      <c r="E13" s="57"/>
      <c r="F13" s="58"/>
      <c r="G13" s="23">
        <f>N11+N12</f>
        <v>3481</v>
      </c>
      <c r="H13" s="24"/>
      <c r="I13" s="35">
        <f>M11+M12</f>
        <v>0.11619212962962963</v>
      </c>
      <c r="J13" s="2"/>
      <c r="K13" s="36">
        <f>K11+K12</f>
        <v>88789</v>
      </c>
      <c r="L13" s="40"/>
      <c r="M13" s="40"/>
      <c r="N13" s="40"/>
      <c r="O13" s="28"/>
    </row>
    <row r="14" spans="1:15" ht="9.9499999999999993" customHeight="1">
      <c r="A14" s="28"/>
      <c r="B14" s="41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2"/>
      <c r="O14" s="28"/>
    </row>
    <row r="15" spans="1:15">
      <c r="A15" s="28"/>
      <c r="B15" s="20" t="s">
        <v>36</v>
      </c>
      <c r="C15" s="5" t="s">
        <v>42</v>
      </c>
      <c r="D15" s="2" t="s">
        <v>12</v>
      </c>
      <c r="E15" s="3">
        <v>0.2</v>
      </c>
      <c r="F15" s="2" t="s">
        <v>8</v>
      </c>
      <c r="G15" s="8" t="s">
        <v>68</v>
      </c>
      <c r="H15" s="2" t="s">
        <v>16</v>
      </c>
      <c r="I15" s="10" t="s">
        <v>69</v>
      </c>
      <c r="J15" s="2">
        <v>42</v>
      </c>
      <c r="K15" s="2">
        <v>52362</v>
      </c>
      <c r="L15" s="2">
        <v>1</v>
      </c>
      <c r="M15" s="21">
        <v>5.136574074074074E-2</v>
      </c>
      <c r="N15" s="8">
        <v>2890</v>
      </c>
      <c r="O15" s="28"/>
    </row>
    <row r="16" spans="1:15">
      <c r="A16" s="28"/>
      <c r="B16" s="20" t="s">
        <v>36</v>
      </c>
      <c r="C16" s="5" t="s">
        <v>43</v>
      </c>
      <c r="D16" s="2" t="s">
        <v>12</v>
      </c>
      <c r="E16" s="3">
        <v>0.2</v>
      </c>
      <c r="F16" s="2" t="s">
        <v>8</v>
      </c>
      <c r="G16" s="8" t="s">
        <v>77</v>
      </c>
      <c r="H16" s="2" t="s">
        <v>16</v>
      </c>
      <c r="I16" s="10" t="s">
        <v>88</v>
      </c>
      <c r="J16" s="2">
        <v>139</v>
      </c>
      <c r="K16" s="2">
        <v>67058</v>
      </c>
      <c r="L16" s="2">
        <v>1</v>
      </c>
      <c r="M16" s="21">
        <v>6.2824074074074074E-2</v>
      </c>
      <c r="N16" s="8">
        <v>2700</v>
      </c>
      <c r="O16" s="28"/>
    </row>
    <row r="17" spans="1:15" ht="15.75" thickBot="1">
      <c r="A17" s="28"/>
      <c r="B17" s="20" t="s">
        <v>36</v>
      </c>
      <c r="C17" s="5" t="s">
        <v>44</v>
      </c>
      <c r="D17" s="13" t="s">
        <v>12</v>
      </c>
      <c r="E17" s="22">
        <v>0.2</v>
      </c>
      <c r="F17" s="13" t="s">
        <v>8</v>
      </c>
      <c r="G17" s="14" t="s">
        <v>45</v>
      </c>
      <c r="H17" s="13" t="s">
        <v>16</v>
      </c>
      <c r="I17" s="15" t="s">
        <v>46</v>
      </c>
      <c r="J17" s="2">
        <v>53</v>
      </c>
      <c r="K17" s="13">
        <v>34288</v>
      </c>
      <c r="L17" s="2">
        <v>1</v>
      </c>
      <c r="M17" s="21">
        <v>2.4664351851851851E-2</v>
      </c>
      <c r="N17" s="8">
        <v>1335</v>
      </c>
      <c r="O17" s="28"/>
    </row>
    <row r="18" spans="1:15" ht="15.75" thickBot="1">
      <c r="A18" s="28"/>
      <c r="B18" s="40"/>
      <c r="C18" s="40"/>
      <c r="D18" s="56" t="s">
        <v>82</v>
      </c>
      <c r="E18" s="57"/>
      <c r="F18" s="58"/>
      <c r="G18" s="23">
        <f>N16+N17</f>
        <v>4035</v>
      </c>
      <c r="H18" s="27"/>
      <c r="I18" s="25">
        <f>M15+M16+M17</f>
        <v>0.13885416666666667</v>
      </c>
      <c r="J18" s="27"/>
      <c r="K18" s="26">
        <f>K15+K16+K17</f>
        <v>153708</v>
      </c>
      <c r="L18" s="40"/>
      <c r="M18" s="40"/>
      <c r="N18" s="40"/>
      <c r="O18" s="28"/>
    </row>
    <row r="19" spans="1:15" ht="9.9499999999999993" customHeight="1">
      <c r="A19" s="28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28"/>
    </row>
    <row r="20" spans="1:15">
      <c r="A20" s="28"/>
      <c r="B20" s="20" t="s">
        <v>47</v>
      </c>
      <c r="C20" s="5" t="s">
        <v>87</v>
      </c>
      <c r="D20" s="2" t="s">
        <v>12</v>
      </c>
      <c r="E20" s="3">
        <v>0.2</v>
      </c>
      <c r="F20" s="2" t="s">
        <v>8</v>
      </c>
      <c r="G20" s="8" t="s">
        <v>48</v>
      </c>
      <c r="H20" s="2" t="s">
        <v>16</v>
      </c>
      <c r="I20" s="10" t="s">
        <v>49</v>
      </c>
      <c r="J20" s="2">
        <v>138</v>
      </c>
      <c r="K20" s="2">
        <v>74404</v>
      </c>
      <c r="L20" s="2">
        <v>1</v>
      </c>
      <c r="M20" s="21">
        <v>6.4236111111111105E-2</v>
      </c>
      <c r="N20" s="8">
        <v>3069</v>
      </c>
      <c r="O20" s="28"/>
    </row>
    <row r="21" spans="1:15">
      <c r="A21" s="28"/>
      <c r="B21" s="20" t="s">
        <v>47</v>
      </c>
      <c r="C21" s="5" t="s">
        <v>50</v>
      </c>
      <c r="D21" s="2" t="s">
        <v>12</v>
      </c>
      <c r="E21" s="11">
        <v>0.4</v>
      </c>
      <c r="F21" s="2" t="s">
        <v>8</v>
      </c>
      <c r="G21" s="8" t="s">
        <v>53</v>
      </c>
      <c r="H21" s="2" t="s">
        <v>16</v>
      </c>
      <c r="I21" s="10" t="s">
        <v>54</v>
      </c>
      <c r="J21" s="2">
        <v>241</v>
      </c>
      <c r="K21" s="2">
        <v>94995</v>
      </c>
      <c r="L21" s="2">
        <v>1</v>
      </c>
      <c r="M21" s="21">
        <v>6.5787037037037033E-2</v>
      </c>
      <c r="N21" s="8">
        <v>3949</v>
      </c>
      <c r="O21" s="28"/>
    </row>
    <row r="22" spans="1:15">
      <c r="A22" s="28"/>
      <c r="B22" s="20" t="s">
        <v>47</v>
      </c>
      <c r="C22" s="5" t="s">
        <v>51</v>
      </c>
      <c r="D22" s="2" t="s">
        <v>12</v>
      </c>
      <c r="E22" s="3">
        <v>0.2</v>
      </c>
      <c r="F22" s="2" t="s">
        <v>75</v>
      </c>
      <c r="G22" s="8" t="s">
        <v>72</v>
      </c>
      <c r="H22" s="2" t="s">
        <v>16</v>
      </c>
      <c r="I22" s="10" t="s">
        <v>76</v>
      </c>
      <c r="J22" s="2">
        <v>753</v>
      </c>
      <c r="K22" s="2">
        <v>112811</v>
      </c>
      <c r="L22" s="2">
        <v>1</v>
      </c>
      <c r="M22" s="21">
        <v>0.15422453703703703</v>
      </c>
      <c r="N22" s="8">
        <v>5205</v>
      </c>
      <c r="O22" s="28"/>
    </row>
    <row r="23" spans="1:15" ht="15.75" thickBot="1">
      <c r="A23" s="28"/>
      <c r="B23" s="20" t="s">
        <v>47</v>
      </c>
      <c r="C23" s="5" t="s">
        <v>52</v>
      </c>
      <c r="D23" s="13" t="s">
        <v>12</v>
      </c>
      <c r="E23" s="22">
        <v>0.2</v>
      </c>
      <c r="F23" s="13" t="s">
        <v>8</v>
      </c>
      <c r="G23" s="14" t="s">
        <v>71</v>
      </c>
      <c r="H23" s="13" t="s">
        <v>16</v>
      </c>
      <c r="I23" s="15" t="s">
        <v>70</v>
      </c>
      <c r="J23" s="2">
        <v>199</v>
      </c>
      <c r="K23" s="13">
        <v>20420</v>
      </c>
      <c r="L23" s="2">
        <v>1</v>
      </c>
      <c r="M23" s="21">
        <v>2.476851851851852E-2</v>
      </c>
      <c r="N23" s="8">
        <v>578</v>
      </c>
      <c r="O23" s="28"/>
    </row>
    <row r="24" spans="1:15" ht="15.75" thickBot="1">
      <c r="A24" s="28"/>
      <c r="B24" s="40"/>
      <c r="C24" s="40"/>
      <c r="D24" s="56" t="s">
        <v>83</v>
      </c>
      <c r="E24" s="57"/>
      <c r="F24" s="58"/>
      <c r="G24" s="23">
        <f>N22+N23</f>
        <v>5783</v>
      </c>
      <c r="H24" s="27"/>
      <c r="I24" s="25">
        <f>M20+M21+M22+M23</f>
        <v>0.3090162037037037</v>
      </c>
      <c r="J24" s="27"/>
      <c r="K24" s="26">
        <f>K20+K21+K22+K23</f>
        <v>302630</v>
      </c>
      <c r="L24" s="40"/>
      <c r="M24" s="40"/>
      <c r="N24" s="40"/>
      <c r="O24" s="28"/>
    </row>
    <row r="25" spans="1:15" ht="9.9499999999999993" customHeight="1">
      <c r="A25" s="28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28"/>
    </row>
    <row r="26" spans="1:15">
      <c r="A26" s="28"/>
      <c r="B26" s="20" t="s">
        <v>55</v>
      </c>
      <c r="C26" s="5" t="s">
        <v>67</v>
      </c>
      <c r="D26" s="2" t="s">
        <v>12</v>
      </c>
      <c r="E26" s="3">
        <v>0.3</v>
      </c>
      <c r="F26" s="12" t="s">
        <v>75</v>
      </c>
      <c r="G26" s="8" t="s">
        <v>79</v>
      </c>
      <c r="H26" s="2" t="s">
        <v>16</v>
      </c>
      <c r="I26" s="10" t="s">
        <v>78</v>
      </c>
      <c r="J26" s="2">
        <v>190</v>
      </c>
      <c r="K26" s="2">
        <v>191152</v>
      </c>
      <c r="L26" s="2">
        <v>1</v>
      </c>
      <c r="M26" s="21">
        <v>0.16295138888888888</v>
      </c>
      <c r="N26" s="8">
        <v>19996</v>
      </c>
      <c r="O26" s="28"/>
    </row>
    <row r="27" spans="1:15" ht="15.75" thickBot="1">
      <c r="A27" s="28"/>
      <c r="B27" s="20" t="s">
        <v>55</v>
      </c>
      <c r="C27" s="5" t="s">
        <v>56</v>
      </c>
      <c r="D27" s="13" t="s">
        <v>12</v>
      </c>
      <c r="E27" s="22">
        <v>0.2</v>
      </c>
      <c r="F27" s="13" t="s">
        <v>8</v>
      </c>
      <c r="G27" s="14" t="s">
        <v>74</v>
      </c>
      <c r="H27" s="2" t="s">
        <v>16</v>
      </c>
      <c r="I27" s="15" t="s">
        <v>73</v>
      </c>
      <c r="J27" s="2">
        <v>23</v>
      </c>
      <c r="K27" s="13">
        <v>60086</v>
      </c>
      <c r="L27" s="2">
        <v>1</v>
      </c>
      <c r="M27" s="21">
        <v>7.8530092592592596E-2</v>
      </c>
      <c r="N27" s="8">
        <v>4008</v>
      </c>
      <c r="O27" s="28"/>
    </row>
    <row r="28" spans="1:15" ht="15.75" thickBot="1">
      <c r="A28" s="28"/>
      <c r="B28" s="40"/>
      <c r="C28" s="40"/>
      <c r="D28" s="56" t="s">
        <v>84</v>
      </c>
      <c r="E28" s="57"/>
      <c r="F28" s="58"/>
      <c r="G28" s="23">
        <f>N26+N27</f>
        <v>24004</v>
      </c>
      <c r="H28" s="24"/>
      <c r="I28" s="25">
        <f>M26+M27</f>
        <v>0.24148148148148146</v>
      </c>
      <c r="J28" s="24"/>
      <c r="K28" s="26">
        <f>K26+K27</f>
        <v>251238</v>
      </c>
      <c r="L28" s="40"/>
      <c r="M28" s="40"/>
      <c r="N28" s="40"/>
      <c r="O28" s="28"/>
    </row>
    <row r="29" spans="1:15" ht="5.0999999999999996" customHeight="1">
      <c r="A29" s="28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28"/>
    </row>
    <row r="30" spans="1:15" ht="5.0999999999999996" customHeight="1" thickBot="1">
      <c r="A30" s="28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28"/>
    </row>
    <row r="31" spans="1:15" ht="20.100000000000001" customHeight="1" thickBot="1">
      <c r="A31" s="28"/>
      <c r="B31" s="40"/>
      <c r="C31" s="40"/>
      <c r="D31" s="50" t="s">
        <v>85</v>
      </c>
      <c r="E31" s="51"/>
      <c r="F31" s="52"/>
      <c r="G31" s="29">
        <f>N3+N4+N5+N6+N7+N8+N11+N12+N15+N16+N17+N20+N21+N22+N23+N26+N27</f>
        <v>60706</v>
      </c>
      <c r="H31" s="27"/>
      <c r="I31" s="37" t="s">
        <v>89</v>
      </c>
      <c r="J31" s="27"/>
      <c r="K31" s="34">
        <f>K9+K13+K18+K24+K28</f>
        <v>1100833</v>
      </c>
      <c r="L31" s="40"/>
      <c r="M31" s="40"/>
      <c r="N31" s="40"/>
      <c r="O31" s="28"/>
    </row>
    <row r="32" spans="1:15" ht="9.9499999999999993" customHeight="1">
      <c r="A32" s="28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28"/>
    </row>
    <row r="33" spans="1:15" ht="20.100000000000001" customHeight="1">
      <c r="A33" s="28"/>
      <c r="B33" s="53" t="s">
        <v>60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5"/>
      <c r="O33" s="28"/>
    </row>
    <row r="34" spans="1:15">
      <c r="A34" s="28"/>
      <c r="B34" s="30" t="s">
        <v>55</v>
      </c>
      <c r="C34" s="33" t="s">
        <v>57</v>
      </c>
      <c r="D34" s="16" t="s">
        <v>12</v>
      </c>
      <c r="E34" s="31">
        <v>0.2</v>
      </c>
      <c r="F34" s="32" t="s">
        <v>59</v>
      </c>
      <c r="G34" s="17" t="s">
        <v>65</v>
      </c>
      <c r="H34" s="16" t="s">
        <v>16</v>
      </c>
      <c r="I34" s="18" t="s">
        <v>66</v>
      </c>
      <c r="J34" s="16">
        <v>60</v>
      </c>
      <c r="K34" s="16">
        <v>17941</v>
      </c>
      <c r="L34" s="16">
        <v>1</v>
      </c>
      <c r="M34" s="18"/>
      <c r="N34" s="17"/>
      <c r="O34" s="28"/>
    </row>
    <row r="35" spans="1:15">
      <c r="A35" s="28"/>
      <c r="B35" s="20" t="s">
        <v>55</v>
      </c>
      <c r="C35" s="19" t="s">
        <v>58</v>
      </c>
      <c r="D35" s="2" t="s">
        <v>12</v>
      </c>
      <c r="E35" s="3">
        <v>0.2</v>
      </c>
      <c r="F35" s="12" t="s">
        <v>59</v>
      </c>
      <c r="G35" s="8" t="s">
        <v>64</v>
      </c>
      <c r="H35" s="2" t="s">
        <v>16</v>
      </c>
      <c r="I35" s="10" t="s">
        <v>63</v>
      </c>
      <c r="J35" s="2">
        <v>60</v>
      </c>
      <c r="K35" s="2">
        <v>16668</v>
      </c>
      <c r="L35" s="2">
        <v>1</v>
      </c>
      <c r="M35" s="10"/>
      <c r="N35" s="8"/>
      <c r="O35" s="28"/>
    </row>
    <row r="36" spans="1:15" ht="15.75" thickBot="1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28"/>
    </row>
    <row r="37" spans="1:15" ht="15.75" thickBot="1">
      <c r="A37" s="59"/>
      <c r="B37" s="59"/>
      <c r="C37" s="59"/>
      <c r="D37" s="59"/>
      <c r="E37" s="59"/>
      <c r="F37" s="59"/>
      <c r="G37" s="61" t="s">
        <v>86</v>
      </c>
      <c r="H37" s="62"/>
      <c r="I37" s="62"/>
      <c r="J37" s="62"/>
      <c r="K37" s="63"/>
      <c r="L37" s="59"/>
      <c r="M37" s="59"/>
      <c r="N37" s="60"/>
      <c r="O37" s="28"/>
    </row>
    <row r="38" spans="1:1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9"/>
      <c r="O38" s="28"/>
    </row>
    <row r="39" spans="1:1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</row>
    <row r="40" spans="1:1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9"/>
    </row>
    <row r="41" spans="1:1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9"/>
    </row>
    <row r="44" spans="1:15">
      <c r="C44" t="s">
        <v>85</v>
      </c>
    </row>
  </sheetData>
  <mergeCells count="33">
    <mergeCell ref="B1:N1"/>
    <mergeCell ref="B9:C9"/>
    <mergeCell ref="L28:N28"/>
    <mergeCell ref="L24:N24"/>
    <mergeCell ref="L18:N18"/>
    <mergeCell ref="L9:N9"/>
    <mergeCell ref="L13:N13"/>
    <mergeCell ref="D28:F28"/>
    <mergeCell ref="D24:F24"/>
    <mergeCell ref="D18:F18"/>
    <mergeCell ref="D13:F13"/>
    <mergeCell ref="D9:F9"/>
    <mergeCell ref="A40:N40"/>
    <mergeCell ref="A41:N41"/>
    <mergeCell ref="B10:N10"/>
    <mergeCell ref="B14:N14"/>
    <mergeCell ref="B19:N19"/>
    <mergeCell ref="B25:N25"/>
    <mergeCell ref="B29:N29"/>
    <mergeCell ref="B30:N30"/>
    <mergeCell ref="B13:C13"/>
    <mergeCell ref="B18:C18"/>
    <mergeCell ref="B24:C24"/>
    <mergeCell ref="B28:C28"/>
    <mergeCell ref="B31:C31"/>
    <mergeCell ref="D31:F31"/>
    <mergeCell ref="L31:N31"/>
    <mergeCell ref="B33:N33"/>
    <mergeCell ref="A39:N39"/>
    <mergeCell ref="A38:N38"/>
    <mergeCell ref="A36:N36"/>
    <mergeCell ref="B32:N32"/>
    <mergeCell ref="G37:K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2019-07-26T09:34:10Z</dcterms:created>
  <dcterms:modified xsi:type="dcterms:W3CDTF">2019-09-10T14:56:10Z</dcterms:modified>
</cp:coreProperties>
</file>